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ECB607AB-CB34-4FA7-8E8F-EEDA75D3104A}" xr6:coauthVersionLast="47" xr6:coauthVersionMax="47" xr10:uidLastSave="{00000000-0000-0000-0000-000000000000}"/>
  <bookViews>
    <workbookView xWindow="-120" yWindow="-120" windowWidth="19440" windowHeight="15000" xr2:uid="{F346254B-31AE-4A29-931A-4C225714F164}"/>
  </bookViews>
  <sheets>
    <sheet name="由利本荘・にか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7" i="1" l="1"/>
  <c r="N27" i="1"/>
  <c r="G27" i="1"/>
  <c r="C27" i="1" s="1"/>
  <c r="F27" i="1"/>
  <c r="B27" i="1" s="1"/>
  <c r="S23" i="1"/>
  <c r="R23" i="1"/>
  <c r="O23" i="1"/>
  <c r="N23" i="1"/>
  <c r="K23" i="1"/>
  <c r="J23" i="1"/>
  <c r="G23" i="1"/>
  <c r="C23" i="1" s="1"/>
  <c r="S28" i="1" s="1"/>
  <c r="R2" i="1" s="1"/>
  <c r="F23" i="1"/>
  <c r="B23" i="1" s="1"/>
  <c r="R28" i="1" l="1"/>
</calcChain>
</file>

<file path=xl/sharedStrings.xml><?xml version="1.0" encoding="utf-8"?>
<sst xmlns="http://schemas.openxmlformats.org/spreadsheetml/2006/main" count="89" uniqueCount="74">
  <si>
    <t>由利本荘市・にかほ市</t>
    <rPh sb="0" eb="2">
      <t>ユリ</t>
    </rPh>
    <rPh sb="2" eb="5">
      <t>ホンジョウシ</t>
    </rPh>
    <rPh sb="9" eb="10">
      <t>シ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</si>
  <si>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</si>
  <si>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</si>
  <si>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</si>
  <si>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</si>
  <si>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</si>
  <si>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</si>
  <si>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</si>
  <si>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</si>
  <si>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</si>
  <si>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</si>
  <si>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</si>
  <si>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搬入日時：</t>
    <rPh sb="0" eb="2">
      <t>ハンニュウ</t>
    </rPh>
    <rPh sb="2" eb="4">
      <t>ニチジ</t>
    </rPh>
    <phoneticPr fontId="2"/>
  </si>
  <si>
    <t>印刷会社：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</si>
  <si>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</si>
  <si>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</si>
  <si>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</si>
  <si>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</si>
  <si>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</si>
  <si>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</si>
  <si>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</si>
  <si>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</si>
  <si>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</si>
  <si>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</si>
  <si>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 xml:space="preserve"> 由利本荘市</t>
    <rPh sb="1" eb="3">
      <t>ユリ</t>
    </rPh>
    <rPh sb="3" eb="6">
      <t>ホンジョウシ</t>
    </rPh>
    <phoneticPr fontId="2"/>
  </si>
  <si>
    <r>
      <t>松</t>
    </r>
    <r>
      <rPr>
        <sz val="11"/>
        <rFont val="ＭＳ ゴシック"/>
        <family val="3"/>
        <charset val="128"/>
      </rPr>
      <t>ヶ</t>
    </r>
    <r>
      <rPr>
        <sz val="11"/>
        <rFont val="ＭＳ Ｐゴシック"/>
        <family val="3"/>
        <charset val="128"/>
      </rPr>
      <t>崎</t>
    </r>
    <r>
      <rPr>
        <sz val="8"/>
        <rFont val="ＭＳ Ｐゴシック"/>
        <family val="3"/>
        <charset val="128"/>
      </rPr>
      <t>(AYMN)</t>
    </r>
    <rPh sb="0" eb="3">
      <t>マツガサキ</t>
    </rPh>
    <phoneticPr fontId="2"/>
  </si>
  <si>
    <r>
      <t>本　 荘</t>
    </r>
    <r>
      <rPr>
        <sz val="8"/>
        <rFont val="ＭＳ Ｐゴシック"/>
        <family val="3"/>
        <charset val="128"/>
      </rPr>
      <t>(MS)</t>
    </r>
    <rPh sb="0" eb="1">
      <t>モト</t>
    </rPh>
    <rPh sb="3" eb="4">
      <t>ソウ</t>
    </rPh>
    <phoneticPr fontId="2"/>
  </si>
  <si>
    <r>
      <t>本　 荘</t>
    </r>
    <r>
      <rPr>
        <sz val="8"/>
        <rFont val="ＭＳ Ｐゴシック"/>
        <family val="3"/>
        <charset val="128"/>
      </rPr>
      <t>(N)</t>
    </r>
    <rPh sb="0" eb="1">
      <t>モト</t>
    </rPh>
    <rPh sb="3" eb="4">
      <t>ソウ</t>
    </rPh>
    <phoneticPr fontId="2"/>
  </si>
  <si>
    <t>本荘東</t>
    <rPh sb="0" eb="2">
      <t>ホンジョウ</t>
    </rPh>
    <rPh sb="2" eb="3">
      <t>ヒガシ</t>
    </rPh>
    <phoneticPr fontId="2"/>
  </si>
  <si>
    <t>本荘北</t>
    <rPh sb="0" eb="2">
      <t>ホンジョウ</t>
    </rPh>
    <rPh sb="2" eb="3">
      <t>キタ</t>
    </rPh>
    <phoneticPr fontId="2"/>
  </si>
  <si>
    <t>※１</t>
    <phoneticPr fontId="2"/>
  </si>
  <si>
    <t>本荘南</t>
    <rPh sb="0" eb="2">
      <t>ホンジョウ</t>
    </rPh>
    <rPh sb="2" eb="3">
      <t>ミナミ</t>
    </rPh>
    <phoneticPr fontId="2"/>
  </si>
  <si>
    <t>（旧岩城町）</t>
    <rPh sb="1" eb="2">
      <t>キュウ</t>
    </rPh>
    <rPh sb="2" eb="5">
      <t>イワキマチ</t>
    </rPh>
    <phoneticPr fontId="2"/>
  </si>
  <si>
    <r>
      <t>道　 川</t>
    </r>
    <r>
      <rPr>
        <sz val="8"/>
        <rFont val="ＭＳ Ｐゴシック"/>
        <family val="3"/>
        <charset val="128"/>
      </rPr>
      <t>(AYMN)</t>
    </r>
    <rPh sb="0" eb="1">
      <t>ドウ</t>
    </rPh>
    <rPh sb="3" eb="4">
      <t>カワ</t>
    </rPh>
    <phoneticPr fontId="2"/>
  </si>
  <si>
    <r>
      <t>亀　 田</t>
    </r>
    <r>
      <rPr>
        <sz val="8"/>
        <rFont val="ＭＳ Ｐゴシック"/>
        <family val="3"/>
        <charset val="128"/>
      </rPr>
      <t>(AYMN)</t>
    </r>
    <rPh sb="0" eb="1">
      <t>カメ</t>
    </rPh>
    <rPh sb="3" eb="4">
      <t>タ</t>
    </rPh>
    <phoneticPr fontId="2"/>
  </si>
  <si>
    <t>（旧大内町）</t>
    <rPh sb="1" eb="2">
      <t>キュウ</t>
    </rPh>
    <rPh sb="2" eb="4">
      <t>オオウチ</t>
    </rPh>
    <rPh sb="4" eb="5">
      <t>マチ</t>
    </rPh>
    <phoneticPr fontId="2"/>
  </si>
  <si>
    <r>
      <t>岩　 谷</t>
    </r>
    <r>
      <rPr>
        <sz val="8"/>
        <rFont val="ＭＳ Ｐゴシック"/>
        <family val="3"/>
        <charset val="128"/>
      </rPr>
      <t>(AYMNS)</t>
    </r>
    <rPh sb="0" eb="1">
      <t>イワ</t>
    </rPh>
    <rPh sb="3" eb="4">
      <t>タニ</t>
    </rPh>
    <phoneticPr fontId="2"/>
  </si>
  <si>
    <t>（旧由利町）</t>
    <rPh sb="1" eb="2">
      <t>キュウ</t>
    </rPh>
    <rPh sb="2" eb="4">
      <t>ユリ</t>
    </rPh>
    <rPh sb="4" eb="5">
      <t>マチ</t>
    </rPh>
    <phoneticPr fontId="2"/>
  </si>
  <si>
    <t>前　 郷</t>
    <rPh sb="0" eb="1">
      <t>マエ</t>
    </rPh>
    <rPh sb="3" eb="4">
      <t>キョウ</t>
    </rPh>
    <phoneticPr fontId="2"/>
  </si>
  <si>
    <r>
      <t>西滝沢</t>
    </r>
    <r>
      <rPr>
        <sz val="8"/>
        <rFont val="ＭＳ Ｐゴシック"/>
        <family val="3"/>
        <charset val="128"/>
      </rPr>
      <t>(YMS)</t>
    </r>
    <rPh sb="0" eb="3">
      <t>ニシタキサワ</t>
    </rPh>
    <phoneticPr fontId="2"/>
  </si>
  <si>
    <r>
      <t>前　 郷</t>
    </r>
    <r>
      <rPr>
        <sz val="8"/>
        <rFont val="ＭＳ Ｐゴシック"/>
        <family val="3"/>
        <charset val="128"/>
      </rPr>
      <t>(AMN)</t>
    </r>
    <rPh sb="0" eb="1">
      <t>マエ</t>
    </rPh>
    <rPh sb="3" eb="4">
      <t>キョウ</t>
    </rPh>
    <phoneticPr fontId="2"/>
  </si>
  <si>
    <r>
      <t>鮎　 川</t>
    </r>
    <r>
      <rPr>
        <sz val="8"/>
        <rFont val="ＭＳ Ｐゴシック"/>
        <family val="3"/>
        <charset val="128"/>
      </rPr>
      <t>(AM)</t>
    </r>
    <rPh sb="0" eb="1">
      <t>アユ</t>
    </rPh>
    <rPh sb="3" eb="4">
      <t>カワ</t>
    </rPh>
    <phoneticPr fontId="2"/>
  </si>
  <si>
    <t>（旧東由利町）</t>
    <rPh sb="1" eb="2">
      <t>キュウ</t>
    </rPh>
    <rPh sb="2" eb="6">
      <t>ヒガシユリマチ</t>
    </rPh>
    <phoneticPr fontId="2"/>
  </si>
  <si>
    <r>
      <t>東由利</t>
    </r>
    <r>
      <rPr>
        <sz val="8"/>
        <rFont val="ＭＳ Ｐゴシック"/>
        <family val="3"/>
        <charset val="128"/>
      </rPr>
      <t>(AM)</t>
    </r>
    <rPh sb="0" eb="3">
      <t>ヒガシユリ</t>
    </rPh>
    <phoneticPr fontId="2"/>
  </si>
  <si>
    <t>（旧矢島町）</t>
    <rPh sb="1" eb="2">
      <t>キュウ</t>
    </rPh>
    <rPh sb="2" eb="5">
      <t>ヤシママチ</t>
    </rPh>
    <phoneticPr fontId="2"/>
  </si>
  <si>
    <t>矢　 島</t>
    <rPh sb="0" eb="1">
      <t>ヤ</t>
    </rPh>
    <rPh sb="3" eb="4">
      <t>シマ</t>
    </rPh>
    <phoneticPr fontId="2"/>
  </si>
  <si>
    <t>※３</t>
    <phoneticPr fontId="2"/>
  </si>
  <si>
    <r>
      <t>矢　 島</t>
    </r>
    <r>
      <rPr>
        <sz val="8"/>
        <rFont val="ＭＳ Ｐゴシック"/>
        <family val="3"/>
        <charset val="128"/>
      </rPr>
      <t>(AMNS)</t>
    </r>
    <rPh sb="0" eb="1">
      <t>ヤ</t>
    </rPh>
    <rPh sb="3" eb="4">
      <t>シマ</t>
    </rPh>
    <phoneticPr fontId="2"/>
  </si>
  <si>
    <t>（旧鳥海町）</t>
    <rPh sb="1" eb="2">
      <t>キュウ</t>
    </rPh>
    <rPh sb="2" eb="5">
      <t>チョウカイマチ</t>
    </rPh>
    <phoneticPr fontId="2"/>
  </si>
  <si>
    <t>伏　 見</t>
    <rPh sb="0" eb="1">
      <t>フク</t>
    </rPh>
    <rPh sb="3" eb="4">
      <t>ミ</t>
    </rPh>
    <phoneticPr fontId="2"/>
  </si>
  <si>
    <t>笹　 子</t>
    <rPh sb="0" eb="1">
      <t>ササ</t>
    </rPh>
    <rPh sb="3" eb="4">
      <t>コ</t>
    </rPh>
    <phoneticPr fontId="2"/>
  </si>
  <si>
    <t>直　 根</t>
    <rPh sb="0" eb="1">
      <t>チョク</t>
    </rPh>
    <rPh sb="3" eb="4">
      <t>ネ</t>
    </rPh>
    <phoneticPr fontId="2"/>
  </si>
  <si>
    <t>（旧西目町）</t>
    <rPh sb="1" eb="2">
      <t>キュウ</t>
    </rPh>
    <rPh sb="2" eb="5">
      <t>ニシメマチ</t>
    </rPh>
    <phoneticPr fontId="2"/>
  </si>
  <si>
    <t>西　 目</t>
    <rPh sb="0" eb="1">
      <t>ニシ</t>
    </rPh>
    <rPh sb="3" eb="4">
      <t>メ</t>
    </rPh>
    <phoneticPr fontId="2"/>
  </si>
  <si>
    <r>
      <t>西　 目</t>
    </r>
    <r>
      <rPr>
        <sz val="8"/>
        <rFont val="ＭＳ Ｐゴシック"/>
        <family val="3"/>
        <charset val="128"/>
      </rPr>
      <t>(MS)</t>
    </r>
    <rPh sb="0" eb="1">
      <t>ニシ</t>
    </rPh>
    <rPh sb="3" eb="4">
      <t>メ</t>
    </rPh>
    <phoneticPr fontId="2"/>
  </si>
  <si>
    <t>地区計</t>
    <rPh sb="0" eb="2">
      <t>チク</t>
    </rPh>
    <rPh sb="2" eb="3">
      <t>ケイ</t>
    </rPh>
    <phoneticPr fontId="2"/>
  </si>
  <si>
    <t>小計</t>
    <rPh sb="0" eb="2">
      <t>ショウケイ</t>
    </rPh>
    <phoneticPr fontId="2"/>
  </si>
  <si>
    <t>にかほ市</t>
    <rPh sb="3" eb="4">
      <t>シ</t>
    </rPh>
    <phoneticPr fontId="2"/>
  </si>
  <si>
    <t>（旧仁賀保町）</t>
    <rPh sb="1" eb="2">
      <t>キュウ</t>
    </rPh>
    <rPh sb="2" eb="6">
      <t>ニカホマチ</t>
    </rPh>
    <phoneticPr fontId="2"/>
  </si>
  <si>
    <t>※２</t>
    <phoneticPr fontId="2"/>
  </si>
  <si>
    <r>
      <t>仁賀保・金浦</t>
    </r>
    <r>
      <rPr>
        <sz val="7"/>
        <rFont val="ＭＳ Ｐゴシック"/>
        <family val="3"/>
        <charset val="128"/>
      </rPr>
      <t>(AYMNS)</t>
    </r>
    <rPh sb="0" eb="3">
      <t>ニカホ</t>
    </rPh>
    <rPh sb="4" eb="6">
      <t>コノウラ</t>
    </rPh>
    <phoneticPr fontId="2"/>
  </si>
  <si>
    <t>（旧金浦町）</t>
    <rPh sb="1" eb="2">
      <t>キュウ</t>
    </rPh>
    <rPh sb="2" eb="5">
      <t>コノウラマチ</t>
    </rPh>
    <phoneticPr fontId="2"/>
  </si>
  <si>
    <t>※４</t>
    <phoneticPr fontId="2"/>
  </si>
  <si>
    <r>
      <t>金　 浦</t>
    </r>
    <r>
      <rPr>
        <sz val="8"/>
        <rFont val="ＭＳ Ｐゴシック"/>
        <family val="3"/>
        <charset val="128"/>
      </rPr>
      <t>(AMNS)</t>
    </r>
    <rPh sb="0" eb="1">
      <t>キン</t>
    </rPh>
    <rPh sb="3" eb="4">
      <t>ウラ</t>
    </rPh>
    <phoneticPr fontId="2"/>
  </si>
  <si>
    <t>（旧象潟町）</t>
    <rPh sb="1" eb="2">
      <t>キュウ</t>
    </rPh>
    <rPh sb="2" eb="5">
      <t>キサカタマチ</t>
    </rPh>
    <phoneticPr fontId="2"/>
  </si>
  <si>
    <r>
      <t>象　 潟</t>
    </r>
    <r>
      <rPr>
        <sz val="8"/>
        <rFont val="ＭＳ Ｐゴシック"/>
        <family val="3"/>
        <charset val="128"/>
      </rPr>
      <t>(AYMNS)</t>
    </r>
    <rPh sb="0" eb="1">
      <t>ゾウ</t>
    </rPh>
    <rPh sb="3" eb="4">
      <t>カタ</t>
    </rPh>
    <phoneticPr fontId="2"/>
  </si>
  <si>
    <r>
      <t>小砂川</t>
    </r>
    <r>
      <rPr>
        <sz val="8"/>
        <rFont val="ＭＳ Ｐゴシック"/>
        <family val="3"/>
        <charset val="128"/>
      </rPr>
      <t>(AMN）</t>
    </r>
    <rPh sb="0" eb="3">
      <t>コサガワ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</si>
  <si>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</si>
  <si>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</si>
  <si>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</si>
  <si>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魁本荘南は、東由利を含む</t>
    <rPh sb="3" eb="4">
      <t>サキガケ</t>
    </rPh>
    <rPh sb="4" eb="6">
      <t>ホンジョウ</t>
    </rPh>
    <rPh sb="6" eb="7">
      <t>ミナミ</t>
    </rPh>
    <rPh sb="9" eb="11">
      <t>ヒガシユウ</t>
    </rPh>
    <phoneticPr fontId="2"/>
  </si>
  <si>
    <t>※3　読売矢島は、鳥海を含む</t>
    <rPh sb="3" eb="5">
      <t>ヨミウリ</t>
    </rPh>
    <rPh sb="5" eb="7">
      <t>ヤジマ</t>
    </rPh>
    <rPh sb="9" eb="10">
      <t>ドリ</t>
    </rPh>
    <phoneticPr fontId="2"/>
  </si>
  <si>
    <t>※2　魁仁賀保・金浦は、旧金浦町の魁を含む</t>
    <rPh sb="4" eb="7">
      <t>ニカホ</t>
    </rPh>
    <rPh sb="8" eb="10">
      <t>コノウラ</t>
    </rPh>
    <rPh sb="12" eb="13">
      <t>キュウ</t>
    </rPh>
    <rPh sb="13" eb="15">
      <t>コノウラ</t>
    </rPh>
    <rPh sb="15" eb="16">
      <t>マチ</t>
    </rPh>
    <rPh sb="17" eb="18">
      <t>サキガケ</t>
    </rPh>
    <phoneticPr fontId="2"/>
  </si>
  <si>
    <t>※4　読売金浦は、仁賀保の一部を含む</t>
    <rPh sb="3" eb="5">
      <t>ヨミウリ</t>
    </rPh>
    <rPh sb="5" eb="7">
      <t>コノウラ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</si>
</sst>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Century"/>
      <family val="1"/>
    </font>
    <font>
      <sz val="11"/>
      <name val="Century"/>
      <family val="1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1" fillId="0" borderId="21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justifyLastLine="1"/>
    </xf>
    <xf numFmtId="0" fontId="1" fillId="2" borderId="24" xfId="0" applyFont="1" applyFill="1" applyBorder="1" applyAlignment="1">
      <alignment horizontal="center" vertical="center" justifyLastLine="1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1" fillId="2" borderId="29" xfId="0" applyFont="1" applyFill="1" applyBorder="1" applyAlignment="1">
      <alignment horizontal="center" vertical="center" justifyLastLine="1"/>
    </xf>
    <xf numFmtId="0" fontId="1" fillId="2" borderId="30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0" fillId="0" borderId="23" xfId="0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7" fillId="0" borderId="36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>
      <alignment horizontal="left" vertical="center"/>
    </xf>
    <xf numFmtId="38" fontId="2" fillId="0" borderId="23" xfId="1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8" fontId="1" fillId="0" borderId="37" xfId="1" applyFont="1" applyBorder="1" applyAlignment="1">
      <alignment horizontal="right" vertical="center"/>
    </xf>
    <xf numFmtId="38" fontId="7" fillId="0" borderId="38" xfId="1" applyFont="1" applyBorder="1" applyAlignment="1" applyProtection="1">
      <alignment horizontal="right" vertical="center"/>
      <protection locked="0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distributed" vertical="center" wrapText="1"/>
    </xf>
    <xf numFmtId="0" fontId="2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38" fontId="1" fillId="0" borderId="43" xfId="1" applyFont="1" applyFill="1" applyBorder="1" applyAlignment="1">
      <alignment horizontal="right" vertical="center"/>
    </xf>
    <xf numFmtId="38" fontId="2" fillId="0" borderId="11" xfId="1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2" fillId="0" borderId="39" xfId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center" vertical="center"/>
      <protection locked="0"/>
    </xf>
    <xf numFmtId="38" fontId="7" fillId="0" borderId="45" xfId="1" applyFont="1" applyBorder="1" applyAlignment="1" applyProtection="1">
      <alignment horizontal="center" vertical="center"/>
      <protection locked="0"/>
    </xf>
    <xf numFmtId="38" fontId="1" fillId="0" borderId="0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0" fontId="4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0" fillId="0" borderId="43" xfId="0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38" fontId="2" fillId="0" borderId="16" xfId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horizontal="center" vertical="center"/>
      <protection locked="0"/>
    </xf>
    <xf numFmtId="38" fontId="7" fillId="0" borderId="46" xfId="1" applyFont="1" applyBorder="1" applyAlignment="1" applyProtection="1">
      <alignment horizontal="center" vertical="center"/>
      <protection locked="0"/>
    </xf>
    <xf numFmtId="38" fontId="2" fillId="0" borderId="9" xfId="1" applyFont="1" applyBorder="1" applyAlignment="1">
      <alignment horizontal="left" vertical="center"/>
    </xf>
    <xf numFmtId="38" fontId="1" fillId="0" borderId="43" xfId="1" applyFont="1" applyBorder="1" applyAlignment="1">
      <alignment horizontal="right" vertical="center"/>
    </xf>
    <xf numFmtId="38" fontId="1" fillId="0" borderId="11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2" fillId="0" borderId="9" xfId="1" applyFont="1" applyBorder="1" applyAlignment="1">
      <alignment horizontal="center" vertical="center"/>
    </xf>
    <xf numFmtId="38" fontId="7" fillId="0" borderId="13" xfId="1" applyFont="1" applyBorder="1" applyAlignment="1" applyProtection="1">
      <alignment horizontal="right" vertical="center"/>
      <protection locked="0"/>
    </xf>
    <xf numFmtId="38" fontId="2" fillId="0" borderId="39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1" fillId="0" borderId="0" xfId="1" applyFont="1" applyBorder="1" applyAlignment="1">
      <alignment horizontal="right" vertical="center"/>
    </xf>
    <xf numFmtId="38" fontId="2" fillId="0" borderId="11" xfId="1" applyFont="1" applyBorder="1" applyAlignment="1" applyProtection="1">
      <alignment horizontal="center" vertical="center"/>
      <protection locked="0"/>
    </xf>
    <xf numFmtId="38" fontId="1" fillId="0" borderId="11" xfId="1" applyFont="1" applyBorder="1" applyAlignment="1" applyProtection="1">
      <alignment horizontal="center" vertical="center"/>
      <protection locked="0"/>
    </xf>
    <xf numFmtId="38" fontId="7" fillId="0" borderId="44" xfId="1" applyFont="1" applyBorder="1" applyAlignment="1" applyProtection="1">
      <alignment horizontal="center" vertical="center"/>
      <protection locked="0"/>
    </xf>
    <xf numFmtId="38" fontId="2" fillId="0" borderId="0" xfId="1" applyFont="1" applyBorder="1" applyAlignment="1" applyProtection="1">
      <alignment horizontal="center" vertical="center"/>
      <protection locked="0"/>
    </xf>
    <xf numFmtId="38" fontId="2" fillId="0" borderId="16" xfId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right" vertical="center" wrapText="1"/>
    </xf>
    <xf numFmtId="38" fontId="0" fillId="0" borderId="1" xfId="0" applyNumberFormat="1" applyBorder="1" applyAlignment="1">
      <alignment horizontal="right" vertical="center" wrapText="1"/>
    </xf>
    <xf numFmtId="38" fontId="7" fillId="0" borderId="1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38" fontId="1" fillId="0" borderId="47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38" fontId="2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center" vertical="center"/>
    </xf>
    <xf numFmtId="38" fontId="2" fillId="0" borderId="29" xfId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38" fontId="2" fillId="0" borderId="37" xfId="1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38" fontId="1" fillId="0" borderId="37" xfId="1" applyFont="1" applyBorder="1" applyAlignment="1" applyProtection="1">
      <alignment horizontal="center" vertical="center"/>
      <protection locked="0"/>
    </xf>
    <xf numFmtId="38" fontId="1" fillId="0" borderId="38" xfId="1" applyFont="1" applyBorder="1" applyAlignment="1" applyProtection="1">
      <alignment horizontal="center" vertical="center"/>
      <protection locked="0"/>
    </xf>
    <xf numFmtId="38" fontId="2" fillId="0" borderId="2" xfId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8" fontId="1" fillId="0" borderId="3" xfId="1" applyFont="1" applyBorder="1" applyAlignment="1" applyProtection="1">
      <alignment vertical="center"/>
      <protection locked="0"/>
    </xf>
    <xf numFmtId="38" fontId="7" fillId="0" borderId="6" xfId="1" applyFont="1" applyBorder="1" applyAlignment="1" applyProtection="1">
      <alignment vertical="center"/>
      <protection locked="0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/>
    </xf>
    <xf numFmtId="38" fontId="1" fillId="0" borderId="45" xfId="1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38" fontId="7" fillId="0" borderId="47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0" fillId="0" borderId="51" xfId="0" applyBorder="1" applyAlignment="1">
      <alignment horizontal="right" vertical="center"/>
    </xf>
    <xf numFmtId="38" fontId="1" fillId="0" borderId="52" xfId="1" applyFont="1" applyBorder="1" applyAlignment="1">
      <alignment horizontal="right" vertical="center"/>
    </xf>
    <xf numFmtId="38" fontId="7" fillId="0" borderId="53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11</xdr:row>
      <xdr:rowOff>76200</xdr:rowOff>
    </xdr:from>
    <xdr:to>
      <xdr:col>3</xdr:col>
      <xdr:colOff>0</xdr:colOff>
      <xdr:row>12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E692974-D58A-443C-A86C-CC0CE1AF108C}"/>
            </a:ext>
          </a:extLst>
        </xdr:cNvPr>
        <xdr:cNvSpPr>
          <a:spLocks/>
        </xdr:cNvSpPr>
      </xdr:nvSpPr>
      <xdr:spPr bwMode="auto">
        <a:xfrm>
          <a:off x="1343025" y="2647950"/>
          <a:ext cx="66675" cy="247650"/>
        </a:xfrm>
        <a:prstGeom prst="leftBrace">
          <a:avLst>
            <a:gd name="adj1" fmla="val -2140168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18</xdr:row>
      <xdr:rowOff>76200</xdr:rowOff>
    </xdr:from>
    <xdr:to>
      <xdr:col>3</xdr:col>
      <xdr:colOff>0</xdr:colOff>
      <xdr:row>20</xdr:row>
      <xdr:rowOff>142875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7F08CE6-CB44-4A27-9953-BC82810324BF}"/>
            </a:ext>
          </a:extLst>
        </xdr:cNvPr>
        <xdr:cNvSpPr>
          <a:spLocks/>
        </xdr:cNvSpPr>
      </xdr:nvSpPr>
      <xdr:spPr bwMode="auto">
        <a:xfrm>
          <a:off x="1352550" y="3981450"/>
          <a:ext cx="57150" cy="447675"/>
        </a:xfrm>
        <a:prstGeom prst="leftBrace">
          <a:avLst>
            <a:gd name="adj1" fmla="val -196854629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466725</xdr:colOff>
      <xdr:row>14</xdr:row>
      <xdr:rowOff>66675</xdr:rowOff>
    </xdr:from>
    <xdr:to>
      <xdr:col>3</xdr:col>
      <xdr:colOff>0</xdr:colOff>
      <xdr:row>15</xdr:row>
      <xdr:rowOff>123825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6D0B9456-6885-4073-8163-2E435EB704AD}"/>
            </a:ext>
          </a:extLst>
        </xdr:cNvPr>
        <xdr:cNvSpPr>
          <a:spLocks/>
        </xdr:cNvSpPr>
      </xdr:nvSpPr>
      <xdr:spPr bwMode="auto">
        <a:xfrm>
          <a:off x="1343025" y="3209925"/>
          <a:ext cx="66675" cy="247650"/>
        </a:xfrm>
        <a:prstGeom prst="leftBrace">
          <a:avLst>
            <a:gd name="adj1" fmla="val -214016871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C9C40-3AD1-4E02-832D-5033FF22E6C1}">
  <dimension ref="A1:S35"/>
  <sheetViews>
    <sheetView showGridLines="0" showZeros="0" tabSelected="1" view="pageBreakPreview" zoomScale="96" zoomScaleNormal="100" zoomScaleSheetLayoutView="96" workbookViewId="0">
      <selection activeCell="C2" sqref="C2:H2"/>
    </sheetView>
  </sheetViews>
  <sheetFormatPr defaultRowHeight="13.5" x14ac:dyDescent="0.15"/>
  <cols>
    <col min="1" max="1" width="5.125" style="5" customWidth="1"/>
    <col min="2" max="2" width="6.375" style="5" customWidth="1"/>
    <col min="3" max="3" width="7" style="5" customWidth="1"/>
    <col min="4" max="4" width="3.125" style="5" customWidth="1"/>
    <col min="5" max="5" width="14.375" style="5" customWidth="1"/>
    <col min="6" max="6" width="8.375" style="5" customWidth="1"/>
    <col min="7" max="7" width="10.375" style="5" customWidth="1"/>
    <col min="8" max="8" width="3.125" style="5" customWidth="1"/>
    <col min="9" max="9" width="12.875" style="5" customWidth="1"/>
    <col min="10" max="10" width="8.375" style="5" customWidth="1"/>
    <col min="11" max="11" width="10.375" style="5" customWidth="1"/>
    <col min="12" max="12" width="3.125" style="5" customWidth="1"/>
    <col min="13" max="13" width="12.875" style="5" customWidth="1"/>
    <col min="14" max="14" width="8.375" style="5" customWidth="1"/>
    <col min="15" max="15" width="10.375" style="5" customWidth="1"/>
    <col min="16" max="16" width="3.125" style="5" customWidth="1"/>
    <col min="17" max="17" width="12.875" style="5" customWidth="1"/>
    <col min="18" max="18" width="8.625" style="5" customWidth="1"/>
    <col min="19" max="19" width="10.625" style="5" customWidth="1"/>
    <col min="20" max="16384" width="9" style="5"/>
  </cols>
  <sheetData>
    <row r="1" spans="1:19" ht="22.5" customHeight="1" x14ac:dyDescent="0.1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4"/>
      <c r="S1" s="4"/>
    </row>
    <row r="2" spans="1:19" ht="22.5" customHeight="1" x14ac:dyDescent="0.15">
      <c r="A2" s="6" t="s">
        <v>2</v>
      </c>
      <c r="B2" s="7"/>
      <c r="C2" s="8"/>
      <c r="D2" s="8"/>
      <c r="E2" s="8"/>
      <c r="F2" s="8"/>
      <c r="G2" s="8"/>
      <c r="H2" s="8"/>
      <c r="I2" s="9" t="s">
        <v>3</v>
      </c>
      <c r="J2" s="8"/>
      <c r="K2" s="10"/>
      <c r="L2" s="11" t="s">
        <v>4</v>
      </c>
      <c r="M2" s="12"/>
      <c r="N2" s="12"/>
      <c r="O2" s="13"/>
      <c r="P2" s="14" t="s">
        <v>5</v>
      </c>
      <c r="Q2" s="15"/>
      <c r="R2" s="16">
        <f>S28</f>
        <v>0</v>
      </c>
      <c r="S2" s="16"/>
    </row>
    <row r="3" spans="1:19" ht="22.5" customHeight="1" x14ac:dyDescent="0.15">
      <c r="A3" s="17" t="s">
        <v>6</v>
      </c>
      <c r="B3" s="18"/>
      <c r="C3" s="19"/>
      <c r="D3" s="19"/>
      <c r="E3" s="19"/>
      <c r="F3" s="19"/>
      <c r="G3" s="19"/>
      <c r="H3" s="19"/>
      <c r="I3" s="20" t="s">
        <v>3</v>
      </c>
      <c r="J3" s="19"/>
      <c r="K3" s="21"/>
      <c r="L3" s="22"/>
      <c r="M3" s="23"/>
      <c r="N3" s="23"/>
      <c r="O3" s="24"/>
      <c r="P3" s="25" t="s">
        <v>7</v>
      </c>
      <c r="Q3" s="26"/>
      <c r="R3" s="27"/>
      <c r="S3" s="27"/>
    </row>
    <row r="4" spans="1:19" ht="22.5" customHeight="1" x14ac:dyDescent="0.15">
      <c r="A4" s="17" t="s">
        <v>8</v>
      </c>
      <c r="B4" s="18"/>
      <c r="C4" s="19"/>
      <c r="D4" s="28"/>
      <c r="E4" s="28"/>
      <c r="F4" s="28"/>
      <c r="G4" s="28"/>
      <c r="H4" s="28"/>
      <c r="I4" s="28"/>
      <c r="J4" s="28"/>
      <c r="K4" s="29"/>
      <c r="L4" s="30"/>
      <c r="M4" s="31"/>
      <c r="N4" s="31"/>
      <c r="O4" s="32"/>
      <c r="P4" s="33" t="s">
        <v>9</v>
      </c>
      <c r="Q4" s="34"/>
      <c r="R4" s="35"/>
      <c r="S4" s="35"/>
    </row>
    <row r="5" spans="1:19" ht="22.5" customHeight="1" x14ac:dyDescent="0.15">
      <c r="A5" s="36" t="s">
        <v>10</v>
      </c>
      <c r="B5" s="37"/>
      <c r="C5" s="38"/>
      <c r="D5" s="39"/>
      <c r="E5" s="39"/>
      <c r="F5" s="39"/>
      <c r="G5" s="40" t="s">
        <v>11</v>
      </c>
      <c r="H5" s="38"/>
      <c r="I5" s="39"/>
      <c r="J5" s="39"/>
      <c r="K5" s="41"/>
      <c r="L5" s="42" t="s">
        <v>12</v>
      </c>
      <c r="M5" s="43"/>
      <c r="N5" s="44"/>
      <c r="O5" s="45"/>
      <c r="P5" s="46" t="s">
        <v>13</v>
      </c>
      <c r="Q5" s="47"/>
      <c r="R5" s="48"/>
      <c r="S5" s="49"/>
    </row>
    <row r="6" spans="1:19" s="56" customFormat="1" ht="15" customHeight="1" x14ac:dyDescent="0.15">
      <c r="A6" s="50" t="s">
        <v>14</v>
      </c>
      <c r="B6" s="51"/>
      <c r="C6" s="52" t="s">
        <v>15</v>
      </c>
      <c r="D6" s="53" t="s">
        <v>16</v>
      </c>
      <c r="E6" s="54"/>
      <c r="F6" s="54"/>
      <c r="G6" s="55"/>
      <c r="H6" s="53" t="s">
        <v>17</v>
      </c>
      <c r="I6" s="54"/>
      <c r="J6" s="54"/>
      <c r="K6" s="55"/>
      <c r="L6" s="53" t="s">
        <v>18</v>
      </c>
      <c r="M6" s="54"/>
      <c r="N6" s="54"/>
      <c r="O6" s="55"/>
      <c r="P6" s="53" t="s">
        <v>19</v>
      </c>
      <c r="Q6" s="54"/>
      <c r="R6" s="54"/>
      <c r="S6" s="55"/>
    </row>
    <row r="7" spans="1:19" s="56" customFormat="1" ht="15" customHeight="1" x14ac:dyDescent="0.15">
      <c r="A7" s="57"/>
      <c r="B7" s="58"/>
      <c r="C7" s="59"/>
      <c r="D7" s="60" t="s">
        <v>20</v>
      </c>
      <c r="E7" s="61"/>
      <c r="F7" s="62" t="s">
        <v>21</v>
      </c>
      <c r="G7" s="63" t="s">
        <v>22</v>
      </c>
      <c r="H7" s="60" t="s">
        <v>23</v>
      </c>
      <c r="I7" s="61"/>
      <c r="J7" s="62" t="s">
        <v>21</v>
      </c>
      <c r="K7" s="63" t="s">
        <v>22</v>
      </c>
      <c r="L7" s="60" t="s">
        <v>23</v>
      </c>
      <c r="M7" s="61"/>
      <c r="N7" s="62" t="s">
        <v>21</v>
      </c>
      <c r="O7" s="63" t="s">
        <v>22</v>
      </c>
      <c r="P7" s="60" t="s">
        <v>23</v>
      </c>
      <c r="Q7" s="61"/>
      <c r="R7" s="62" t="s">
        <v>21</v>
      </c>
      <c r="S7" s="63" t="s">
        <v>22</v>
      </c>
    </row>
    <row r="8" spans="1:19" s="56" customFormat="1" ht="15" customHeight="1" x14ac:dyDescent="0.15">
      <c r="A8" s="64" t="s">
        <v>24</v>
      </c>
      <c r="B8" s="65"/>
      <c r="C8" s="66"/>
      <c r="D8" s="67"/>
      <c r="E8" s="68" t="s">
        <v>25</v>
      </c>
      <c r="F8" s="69">
        <v>400</v>
      </c>
      <c r="G8" s="70"/>
      <c r="H8" s="71"/>
      <c r="I8" s="68" t="s">
        <v>26</v>
      </c>
      <c r="J8" s="69">
        <v>1470</v>
      </c>
      <c r="K8" s="70"/>
      <c r="L8" s="71"/>
      <c r="M8" s="68" t="s">
        <v>27</v>
      </c>
      <c r="N8" s="69">
        <v>1850</v>
      </c>
      <c r="O8" s="70"/>
      <c r="P8" s="72"/>
      <c r="Q8" s="73"/>
      <c r="R8" s="74"/>
      <c r="S8" s="75"/>
    </row>
    <row r="9" spans="1:19" s="56" customFormat="1" ht="15" customHeight="1" x14ac:dyDescent="0.15">
      <c r="A9" s="76"/>
      <c r="B9" s="77"/>
      <c r="C9" s="78"/>
      <c r="D9" s="79"/>
      <c r="E9" s="80" t="s">
        <v>28</v>
      </c>
      <c r="F9" s="81">
        <v>2330</v>
      </c>
      <c r="G9" s="70"/>
      <c r="H9" s="82"/>
      <c r="I9" s="83"/>
      <c r="J9" s="84"/>
      <c r="K9" s="85"/>
      <c r="L9" s="82"/>
      <c r="M9" s="83"/>
      <c r="N9" s="84"/>
      <c r="O9" s="85"/>
      <c r="P9" s="86"/>
      <c r="Q9" s="87"/>
      <c r="R9" s="88"/>
      <c r="S9" s="89"/>
    </row>
    <row r="10" spans="1:19" s="56" customFormat="1" ht="15" customHeight="1" x14ac:dyDescent="0.15">
      <c r="A10" s="76"/>
      <c r="B10" s="77"/>
      <c r="C10" s="78"/>
      <c r="D10" s="79"/>
      <c r="E10" s="80" t="s">
        <v>29</v>
      </c>
      <c r="F10" s="81">
        <v>2630</v>
      </c>
      <c r="G10" s="70"/>
      <c r="H10" s="90"/>
      <c r="I10" s="87"/>
      <c r="J10" s="91"/>
      <c r="K10" s="92"/>
      <c r="L10" s="90"/>
      <c r="M10" s="87"/>
      <c r="N10" s="93"/>
      <c r="O10" s="94"/>
      <c r="P10" s="90"/>
      <c r="Q10" s="87"/>
      <c r="R10" s="93"/>
      <c r="S10" s="94"/>
    </row>
    <row r="11" spans="1:19" s="56" customFormat="1" ht="15" customHeight="1" x14ac:dyDescent="0.15">
      <c r="A11" s="76"/>
      <c r="B11" s="77"/>
      <c r="C11" s="95"/>
      <c r="D11" s="96" t="s">
        <v>30</v>
      </c>
      <c r="E11" s="80" t="s">
        <v>31</v>
      </c>
      <c r="F11" s="81">
        <v>2970</v>
      </c>
      <c r="G11" s="70"/>
      <c r="H11" s="90"/>
      <c r="I11" s="87"/>
      <c r="J11" s="91"/>
      <c r="K11" s="92"/>
      <c r="L11" s="90"/>
      <c r="M11" s="87"/>
      <c r="N11" s="93"/>
      <c r="O11" s="94"/>
      <c r="P11" s="90"/>
      <c r="Q11" s="87"/>
      <c r="R11" s="91"/>
      <c r="S11" s="92"/>
    </row>
    <row r="12" spans="1:19" s="56" customFormat="1" ht="15" customHeight="1" x14ac:dyDescent="0.15">
      <c r="A12" s="76"/>
      <c r="B12" s="77"/>
      <c r="C12" s="97" t="s">
        <v>32</v>
      </c>
      <c r="D12" s="96"/>
      <c r="E12" s="98" t="s">
        <v>33</v>
      </c>
      <c r="F12" s="81">
        <v>900</v>
      </c>
      <c r="G12" s="70"/>
      <c r="H12" s="90"/>
      <c r="I12" s="87"/>
      <c r="J12" s="91"/>
      <c r="K12" s="92"/>
      <c r="L12" s="90"/>
      <c r="M12" s="87"/>
      <c r="N12" s="93"/>
      <c r="O12" s="94"/>
      <c r="P12" s="90"/>
      <c r="Q12" s="87"/>
      <c r="R12" s="91"/>
      <c r="S12" s="92"/>
    </row>
    <row r="13" spans="1:19" s="56" customFormat="1" ht="15" customHeight="1" x14ac:dyDescent="0.15">
      <c r="A13" s="76"/>
      <c r="B13" s="77"/>
      <c r="C13" s="99"/>
      <c r="D13" s="96"/>
      <c r="E13" s="98" t="s">
        <v>34</v>
      </c>
      <c r="F13" s="81">
        <v>490</v>
      </c>
      <c r="G13" s="70"/>
      <c r="H13" s="90"/>
      <c r="I13" s="87"/>
      <c r="J13" s="91"/>
      <c r="K13" s="92"/>
      <c r="L13" s="90"/>
      <c r="M13" s="87"/>
      <c r="N13" s="93"/>
      <c r="O13" s="94"/>
      <c r="P13" s="90"/>
      <c r="Q13" s="87"/>
      <c r="R13" s="91"/>
      <c r="S13" s="92"/>
    </row>
    <row r="14" spans="1:19" s="56" customFormat="1" ht="15" customHeight="1" x14ac:dyDescent="0.15">
      <c r="A14" s="76"/>
      <c r="B14" s="77"/>
      <c r="C14" s="100" t="s">
        <v>35</v>
      </c>
      <c r="D14" s="96"/>
      <c r="E14" s="98" t="s">
        <v>36</v>
      </c>
      <c r="F14" s="81">
        <v>1850</v>
      </c>
      <c r="G14" s="70"/>
      <c r="H14" s="101"/>
      <c r="I14" s="102"/>
      <c r="J14" s="103"/>
      <c r="K14" s="104"/>
      <c r="L14" s="101"/>
      <c r="M14" s="102"/>
      <c r="N14" s="103"/>
      <c r="O14" s="104"/>
      <c r="P14" s="90"/>
      <c r="Q14" s="87"/>
      <c r="R14" s="91"/>
      <c r="S14" s="92"/>
    </row>
    <row r="15" spans="1:19" s="56" customFormat="1" ht="15" customHeight="1" x14ac:dyDescent="0.15">
      <c r="A15" s="76"/>
      <c r="B15" s="77"/>
      <c r="C15" s="97" t="s">
        <v>37</v>
      </c>
      <c r="D15" s="96"/>
      <c r="E15" s="98" t="s">
        <v>38</v>
      </c>
      <c r="F15" s="81">
        <v>1050</v>
      </c>
      <c r="G15" s="70"/>
      <c r="H15" s="105"/>
      <c r="I15" s="98" t="s">
        <v>39</v>
      </c>
      <c r="J15" s="81">
        <v>30</v>
      </c>
      <c r="K15" s="70"/>
      <c r="L15" s="105"/>
      <c r="M15" s="98" t="s">
        <v>40</v>
      </c>
      <c r="N15" s="81">
        <v>80</v>
      </c>
      <c r="O15" s="70"/>
      <c r="P15" s="90"/>
      <c r="Q15" s="87"/>
      <c r="R15" s="91"/>
      <c r="S15" s="92"/>
    </row>
    <row r="16" spans="1:19" s="56" customFormat="1" ht="15" customHeight="1" x14ac:dyDescent="0.15">
      <c r="A16" s="76"/>
      <c r="B16" s="77"/>
      <c r="C16" s="99"/>
      <c r="D16" s="96"/>
      <c r="E16" s="80"/>
      <c r="F16" s="106"/>
      <c r="G16" s="70"/>
      <c r="H16" s="82"/>
      <c r="I16" s="83"/>
      <c r="J16" s="107"/>
      <c r="K16" s="108"/>
      <c r="L16" s="105"/>
      <c r="M16" s="98" t="s">
        <v>41</v>
      </c>
      <c r="N16" s="81">
        <v>30</v>
      </c>
      <c r="O16" s="70"/>
      <c r="P16" s="90"/>
      <c r="Q16" s="87"/>
      <c r="R16" s="91"/>
      <c r="S16" s="92"/>
    </row>
    <row r="17" spans="1:19" s="56" customFormat="1" ht="15" customHeight="1" x14ac:dyDescent="0.15">
      <c r="A17" s="76"/>
      <c r="B17" s="77"/>
      <c r="C17" s="100" t="s">
        <v>42</v>
      </c>
      <c r="D17" s="96"/>
      <c r="E17" s="80"/>
      <c r="F17" s="106"/>
      <c r="G17" s="70"/>
      <c r="H17" s="90"/>
      <c r="I17" s="87"/>
      <c r="J17" s="88"/>
      <c r="K17" s="89"/>
      <c r="L17" s="105"/>
      <c r="M17" s="80" t="s">
        <v>43</v>
      </c>
      <c r="N17" s="81">
        <v>60</v>
      </c>
      <c r="O17" s="70"/>
      <c r="P17" s="90"/>
      <c r="Q17" s="87"/>
      <c r="R17" s="91"/>
      <c r="S17" s="92"/>
    </row>
    <row r="18" spans="1:19" s="56" customFormat="1" ht="15" customHeight="1" x14ac:dyDescent="0.15">
      <c r="A18" s="76"/>
      <c r="B18" s="77"/>
      <c r="C18" s="100" t="s">
        <v>44</v>
      </c>
      <c r="D18" s="96"/>
      <c r="E18" s="98" t="s">
        <v>45</v>
      </c>
      <c r="F18" s="81">
        <v>1100</v>
      </c>
      <c r="G18" s="70"/>
      <c r="H18" s="90"/>
      <c r="I18" s="87"/>
      <c r="J18" s="91"/>
      <c r="K18" s="92"/>
      <c r="L18" s="109" t="s">
        <v>46</v>
      </c>
      <c r="M18" s="98" t="s">
        <v>47</v>
      </c>
      <c r="N18" s="81">
        <v>220</v>
      </c>
      <c r="O18" s="110"/>
      <c r="P18" s="111"/>
      <c r="Q18" s="112"/>
      <c r="R18" s="113"/>
      <c r="S18" s="89"/>
    </row>
    <row r="19" spans="1:19" s="56" customFormat="1" ht="15" customHeight="1" x14ac:dyDescent="0.15">
      <c r="A19" s="76"/>
      <c r="B19" s="77"/>
      <c r="C19" s="97" t="s">
        <v>48</v>
      </c>
      <c r="D19" s="96"/>
      <c r="E19" s="98" t="s">
        <v>49</v>
      </c>
      <c r="F19" s="81">
        <v>560</v>
      </c>
      <c r="G19" s="70"/>
      <c r="H19" s="90"/>
      <c r="I19" s="87"/>
      <c r="J19" s="91"/>
      <c r="K19" s="92"/>
      <c r="L19" s="114"/>
      <c r="M19" s="83"/>
      <c r="N19" s="115"/>
      <c r="O19" s="116"/>
      <c r="P19" s="90"/>
      <c r="Q19" s="87"/>
      <c r="R19" s="91"/>
      <c r="S19" s="92"/>
    </row>
    <row r="20" spans="1:19" s="56" customFormat="1" ht="15" customHeight="1" x14ac:dyDescent="0.15">
      <c r="A20" s="76"/>
      <c r="B20" s="77"/>
      <c r="C20" s="99"/>
      <c r="D20" s="96"/>
      <c r="E20" s="98" t="s">
        <v>50</v>
      </c>
      <c r="F20" s="81">
        <v>320</v>
      </c>
      <c r="G20" s="70"/>
      <c r="H20" s="90"/>
      <c r="I20" s="87"/>
      <c r="J20" s="91"/>
      <c r="K20" s="92"/>
      <c r="L20" s="117"/>
      <c r="M20" s="87"/>
      <c r="N20" s="91"/>
      <c r="O20" s="92"/>
      <c r="P20" s="90"/>
      <c r="Q20" s="87"/>
      <c r="R20" s="91"/>
      <c r="S20" s="92"/>
    </row>
    <row r="21" spans="1:19" s="56" customFormat="1" ht="15" customHeight="1" x14ac:dyDescent="0.15">
      <c r="A21" s="76"/>
      <c r="B21" s="77"/>
      <c r="C21" s="99"/>
      <c r="D21" s="96"/>
      <c r="E21" s="98" t="s">
        <v>51</v>
      </c>
      <c r="F21" s="81">
        <v>230</v>
      </c>
      <c r="G21" s="70"/>
      <c r="H21" s="90"/>
      <c r="I21" s="87"/>
      <c r="J21" s="91"/>
      <c r="K21" s="92"/>
      <c r="L21" s="118"/>
      <c r="M21" s="102"/>
      <c r="N21" s="103"/>
      <c r="O21" s="104"/>
      <c r="P21" s="90"/>
      <c r="Q21" s="87"/>
      <c r="R21" s="91"/>
      <c r="S21" s="92"/>
    </row>
    <row r="22" spans="1:19" s="56" customFormat="1" ht="15" customHeight="1" x14ac:dyDescent="0.15">
      <c r="A22" s="76"/>
      <c r="B22" s="77"/>
      <c r="C22" s="119" t="s">
        <v>52</v>
      </c>
      <c r="D22" s="96"/>
      <c r="E22" s="98" t="s">
        <v>53</v>
      </c>
      <c r="F22" s="81">
        <v>1270</v>
      </c>
      <c r="G22" s="70"/>
      <c r="H22" s="109"/>
      <c r="I22" s="98" t="s">
        <v>54</v>
      </c>
      <c r="J22" s="81">
        <v>180</v>
      </c>
      <c r="K22" s="70"/>
      <c r="L22" s="109"/>
      <c r="M22" s="98" t="s">
        <v>53</v>
      </c>
      <c r="N22" s="81">
        <v>100</v>
      </c>
      <c r="O22" s="70"/>
      <c r="P22" s="90"/>
      <c r="Q22" s="87"/>
      <c r="R22" s="91"/>
      <c r="S22" s="92"/>
    </row>
    <row r="23" spans="1:19" s="56" customFormat="1" ht="15" customHeight="1" x14ac:dyDescent="0.15">
      <c r="A23" s="120" t="s">
        <v>55</v>
      </c>
      <c r="B23" s="121">
        <f>SUM(F23,J23,N23,R23)</f>
        <v>20120</v>
      </c>
      <c r="C23" s="122">
        <f>SUM(G23,K23,O23,S23)</f>
        <v>0</v>
      </c>
      <c r="D23" s="123"/>
      <c r="E23" s="124" t="s">
        <v>56</v>
      </c>
      <c r="F23" s="125">
        <f>SUM(F8:F22)</f>
        <v>16100</v>
      </c>
      <c r="G23" s="126">
        <f>SUM(G8:G22)</f>
        <v>0</v>
      </c>
      <c r="H23" s="127"/>
      <c r="I23" s="124" t="s">
        <v>56</v>
      </c>
      <c r="J23" s="125">
        <f>SUM(J8,J15,J22)</f>
        <v>1680</v>
      </c>
      <c r="K23" s="126">
        <f>SUM(K8,K15,K22)</f>
        <v>0</v>
      </c>
      <c r="L23" s="128"/>
      <c r="M23" s="124" t="s">
        <v>56</v>
      </c>
      <c r="N23" s="125">
        <f>SUM(N8,N15:N18,N22)</f>
        <v>2340</v>
      </c>
      <c r="O23" s="126">
        <f>SUM(O8,O15:O18,O22)</f>
        <v>0</v>
      </c>
      <c r="P23" s="129"/>
      <c r="Q23" s="130"/>
      <c r="R23" s="131">
        <f>SUM(R18)</f>
        <v>0</v>
      </c>
      <c r="S23" s="132">
        <f>SUM(S18)</f>
        <v>0</v>
      </c>
    </row>
    <row r="24" spans="1:19" s="56" customFormat="1" ht="15" customHeight="1" x14ac:dyDescent="0.15">
      <c r="A24" s="64" t="s">
        <v>57</v>
      </c>
      <c r="B24" s="133"/>
      <c r="C24" s="134" t="s">
        <v>58</v>
      </c>
      <c r="D24" s="135" t="s">
        <v>59</v>
      </c>
      <c r="E24" s="136" t="s">
        <v>60</v>
      </c>
      <c r="F24" s="69">
        <v>3350</v>
      </c>
      <c r="G24" s="70"/>
      <c r="H24" s="137"/>
      <c r="I24" s="138"/>
      <c r="J24" s="139"/>
      <c r="K24" s="140"/>
      <c r="L24" s="141"/>
      <c r="M24" s="142"/>
      <c r="N24" s="143"/>
      <c r="O24" s="144"/>
      <c r="P24" s="90"/>
      <c r="Q24" s="87"/>
      <c r="R24" s="91"/>
      <c r="S24" s="92"/>
    </row>
    <row r="25" spans="1:19" s="56" customFormat="1" ht="15" customHeight="1" x14ac:dyDescent="0.15">
      <c r="A25" s="145"/>
      <c r="B25" s="146"/>
      <c r="C25" s="147" t="s">
        <v>61</v>
      </c>
      <c r="D25" s="96"/>
      <c r="E25" s="98"/>
      <c r="F25" s="106"/>
      <c r="G25" s="70"/>
      <c r="H25" s="90"/>
      <c r="I25" s="87"/>
      <c r="J25" s="91"/>
      <c r="K25" s="148"/>
      <c r="L25" s="109" t="s">
        <v>62</v>
      </c>
      <c r="M25" s="98" t="s">
        <v>63</v>
      </c>
      <c r="N25" s="81">
        <v>250</v>
      </c>
      <c r="O25" s="70"/>
      <c r="P25" s="90"/>
      <c r="Q25" s="87"/>
      <c r="R25" s="91"/>
      <c r="S25" s="92"/>
    </row>
    <row r="26" spans="1:19" s="56" customFormat="1" ht="15" customHeight="1" x14ac:dyDescent="0.15">
      <c r="A26" s="145"/>
      <c r="B26" s="146"/>
      <c r="C26" s="149" t="s">
        <v>64</v>
      </c>
      <c r="D26" s="79"/>
      <c r="E26" s="98" t="s">
        <v>65</v>
      </c>
      <c r="F26" s="81">
        <v>2450</v>
      </c>
      <c r="G26" s="70"/>
      <c r="H26" s="90"/>
      <c r="I26" s="87"/>
      <c r="J26" s="91"/>
      <c r="K26" s="148"/>
      <c r="L26" s="109"/>
      <c r="M26" s="80" t="s">
        <v>66</v>
      </c>
      <c r="N26" s="81">
        <v>90</v>
      </c>
      <c r="O26" s="70"/>
      <c r="P26" s="90"/>
      <c r="Q26" s="87"/>
      <c r="R26" s="91"/>
      <c r="S26" s="92"/>
    </row>
    <row r="27" spans="1:19" s="56" customFormat="1" ht="15" customHeight="1" x14ac:dyDescent="0.15">
      <c r="A27" s="120" t="s">
        <v>55</v>
      </c>
      <c r="B27" s="121">
        <f>SUM(F27,J27,N27,R27)</f>
        <v>6140</v>
      </c>
      <c r="C27" s="122">
        <f>SUM(G27,K27,O27,S27)</f>
        <v>0</v>
      </c>
      <c r="D27" s="150"/>
      <c r="E27" s="124" t="s">
        <v>56</v>
      </c>
      <c r="F27" s="125">
        <f>SUM(F24:F26)</f>
        <v>5800</v>
      </c>
      <c r="G27" s="151">
        <f>SUM(G24:G26)</f>
        <v>0</v>
      </c>
      <c r="H27" s="152"/>
      <c r="I27" s="153"/>
      <c r="J27" s="131"/>
      <c r="K27" s="132"/>
      <c r="L27" s="152"/>
      <c r="M27" s="124" t="s">
        <v>56</v>
      </c>
      <c r="N27" s="125">
        <f>SUM(N25:N26)</f>
        <v>340</v>
      </c>
      <c r="O27" s="126">
        <f>SUM(O25:O26)</f>
        <v>0</v>
      </c>
      <c r="P27" s="152"/>
      <c r="Q27" s="153"/>
      <c r="R27" s="131"/>
      <c r="S27" s="132"/>
    </row>
    <row r="28" spans="1:19" ht="15" customHeight="1" x14ac:dyDescent="0.15">
      <c r="A28" s="154" t="s">
        <v>67</v>
      </c>
      <c r="B28" s="155"/>
      <c r="C28" s="156"/>
      <c r="D28" s="157"/>
      <c r="E28" s="157"/>
      <c r="F28" s="156"/>
      <c r="G28" s="157"/>
      <c r="H28" s="157"/>
      <c r="I28" s="156"/>
      <c r="J28" s="157"/>
      <c r="K28" s="157"/>
      <c r="L28" s="158"/>
      <c r="M28" s="158"/>
      <c r="N28" s="158"/>
      <c r="P28" s="159"/>
      <c r="Q28" s="160" t="s">
        <v>68</v>
      </c>
      <c r="R28" s="161">
        <f>SUM(B23,B27)</f>
        <v>26260</v>
      </c>
      <c r="S28" s="162">
        <f>SUM(C23,C27)</f>
        <v>0</v>
      </c>
    </row>
    <row r="29" spans="1:19" ht="15" customHeight="1" x14ac:dyDescent="0.15">
      <c r="A29" s="163" t="s">
        <v>69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s="164" customFormat="1" ht="15" customHeight="1" x14ac:dyDescent="0.15">
      <c r="A30" s="154" t="s">
        <v>70</v>
      </c>
      <c r="B30" s="154"/>
      <c r="E30" s="154"/>
      <c r="F30" s="154" t="s">
        <v>71</v>
      </c>
      <c r="I30" s="154"/>
      <c r="J30" s="154"/>
      <c r="K30" s="154"/>
      <c r="L30" s="154"/>
      <c r="M30" s="154"/>
      <c r="N30" s="154"/>
      <c r="O30" s="154"/>
      <c r="P30" s="154"/>
    </row>
    <row r="31" spans="1:19" s="164" customFormat="1" ht="15" customHeight="1" x14ac:dyDescent="0.15">
      <c r="A31" s="154" t="s">
        <v>72</v>
      </c>
      <c r="B31" s="154"/>
      <c r="F31" s="154" t="s">
        <v>73</v>
      </c>
    </row>
    <row r="32" spans="1:19" s="164" customFormat="1" ht="11.25" customHeight="1" x14ac:dyDescent="0.15">
      <c r="A32" s="155"/>
      <c r="B32" s="155"/>
      <c r="C32" s="165"/>
      <c r="E32" s="166"/>
      <c r="F32" s="167"/>
    </row>
    <row r="33" spans="3:8" ht="15.75" customHeight="1" x14ac:dyDescent="0.15">
      <c r="C33" s="168"/>
      <c r="E33" s="169"/>
      <c r="F33" s="170"/>
      <c r="G33" s="171"/>
      <c r="H33" s="171"/>
    </row>
    <row r="34" spans="3:8" ht="15.75" customHeight="1" x14ac:dyDescent="0.15">
      <c r="C34" s="168"/>
      <c r="D34" s="156"/>
      <c r="E34" s="171"/>
      <c r="F34" s="171"/>
      <c r="G34" s="168"/>
    </row>
    <row r="35" spans="3:8" ht="15.75" customHeight="1" x14ac:dyDescent="0.15">
      <c r="C35" s="168"/>
      <c r="E35" s="169"/>
      <c r="F35" s="170"/>
      <c r="G35" s="168"/>
    </row>
  </sheetData>
  <mergeCells count="36">
    <mergeCell ref="A8:B22"/>
    <mergeCell ref="C12:C13"/>
    <mergeCell ref="C15:C16"/>
    <mergeCell ref="C19:C21"/>
    <mergeCell ref="A24:B26"/>
    <mergeCell ref="A29:S29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1">
    <dataValidation type="decimal" allowBlank="1" showErrorMessage="1" errorTitle="ｴﾗｰ" error="販売店持ち部数内の枚数を入力してください。" sqref="G8:G22 G24:G26 K22 O25:O26 S18 S8 O22 O15:O18 O8 K15 K8" xr:uid="{73BBDE39-E2DA-4AB7-A44D-0FA9A24ACE84}">
      <formula1>0</formula1>
      <formula2>F8</formula2>
    </dataValidation>
  </dataValidations>
  <printOptions horizontalCentered="1"/>
  <pageMargins left="0.23622047244094491" right="0.23622047244094491" top="1.3385826771653544" bottom="0.31496062992125984" header="1.3385826771653544" footer="0.31496062992125984"/>
  <pageSetup paperSize="9" scale="91" orientation="landscape" r:id="rId1"/>
  <headerFooter alignWithMargins="0">
    <oddHeader>&amp;C新聞折込広告部数表・申込書</oddHeader>
    <oddFooter>&amp;C（９）&amp;R&amp;8株式会社さきがけ折込センター
TEL018-889-8230
FAX018-829-1600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由利本荘・にかほ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2024-03-12T23:56:58Z</dcterms:created>
  <dcterms:modified xsi:type="dcterms:W3CDTF">2024-03-12T23:57:20Z</dcterms:modified>
</cp:coreProperties>
</file>